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7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<sst xmlns="http://schemas.openxmlformats.org/spreadsheetml/2006/main" count="59" uniqueCount="55">
  <si>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Conto economico  previsionale</t>
  </si>
  <si>
    <t xml:space="preserve">Manodopera </t>
  </si>
  <si>
    <t>Consumi</t>
  </si>
  <si>
    <t>Ammortamenti</t>
  </si>
  <si>
    <t>Totale costi</t>
  </si>
  <si>
    <t>Reddito Operativo lordo (EBIT)</t>
  </si>
  <si>
    <t>Oneri finanziari</t>
  </si>
  <si>
    <t>Imposte e tasse</t>
  </si>
  <si>
    <t>Stato Patrimoniale previsionale</t>
  </si>
  <si>
    <t>Attivo</t>
  </si>
  <si>
    <t>Magazzino materie prime</t>
  </si>
  <si>
    <t>Immobilizzazioni immateriali</t>
  </si>
  <si>
    <t>Immobilizzazioni materiali</t>
  </si>
  <si>
    <t>Immobilizzazioni finanziarie</t>
  </si>
  <si>
    <t>Totale attivo</t>
  </si>
  <si>
    <t>Investimenti in essere ( imm. Immater.)</t>
  </si>
  <si>
    <t>Investimenti in essere ( imm. Mater.)</t>
  </si>
  <si>
    <t>Totale ammortamenti</t>
  </si>
  <si>
    <t>Passivo</t>
  </si>
  <si>
    <t>Debiti Vs Fornitori</t>
  </si>
  <si>
    <t>Banche a b.t.</t>
  </si>
  <si>
    <t>TFR</t>
  </si>
  <si>
    <t>Patrimonio netto</t>
  </si>
  <si>
    <t>Totale Passivo</t>
  </si>
  <si>
    <t>Ricavi</t>
  </si>
  <si>
    <t>Vendite da produzione</t>
  </si>
  <si>
    <t>Costi</t>
  </si>
  <si>
    <t>Materie prime (costo del venduto)</t>
  </si>
  <si>
    <t>Manutenzioni e materiale di consumo</t>
  </si>
  <si>
    <t>Servizi e professionisti</t>
  </si>
  <si>
    <t>Forza motrice</t>
  </si>
  <si>
    <t>Canoni di locazione</t>
  </si>
  <si>
    <t>Altri costi di produzione</t>
  </si>
  <si>
    <t>Altri costi generali</t>
  </si>
  <si>
    <t>Assicurazioni</t>
  </si>
  <si>
    <t>Indice dei costi</t>
  </si>
  <si>
    <t>Magazzino semilavorati e prod. Finiti</t>
  </si>
  <si>
    <t>Crediti correnti al 31/12</t>
  </si>
  <si>
    <t>Altri crediti</t>
  </si>
  <si>
    <t>Finanziamenti a m.l. termine</t>
  </si>
  <si>
    <t>Altri finanziatori</t>
  </si>
  <si>
    <t>Debiti diversi</t>
  </si>
  <si>
    <t>Capitale sociale</t>
  </si>
  <si>
    <t xml:space="preserve">Fondi ammortamento </t>
  </si>
  <si>
    <t>Investimenti</t>
  </si>
  <si>
    <t>Investimenti anno 2011</t>
  </si>
  <si>
    <t>Investimenti anno 2012</t>
  </si>
  <si>
    <t>Reddito Netto (Net Profit)</t>
  </si>
  <si>
    <t>Indice delle vendite</t>
  </si>
  <si>
    <r>
      <t xml:space="preserve">Business plan   </t>
    </r>
    <r>
      <rPr>
        <sz val="11"/>
        <rFont val="Arial"/>
        <family val="2"/>
      </rPr>
      <t>( Ipotesi senza distribuzione utili)</t>
    </r>
  </si>
  <si>
    <t>________________________ S.R.L.</t>
  </si>
  <si>
    <t>Anno X</t>
  </si>
  <si>
    <t>Anno X + 1</t>
  </si>
  <si>
    <t>Anno X + 2</t>
  </si>
  <si>
    <t xml:space="preserve">Anno X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</si>
</sst>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_-;_-@_-"/>
    <numFmt numFmtId="165" formatCode="#,##0.0_ ;\-#,##0.0\ "/>
    <numFmt numFmtId="166" formatCode="#,##0.00_ ;\-#,##0.00\ "/>
    <numFmt numFmtId="167" formatCode="#,##0.0"/>
    <numFmt numFmtId="168" formatCode="_-* #,##0.0_-;\-* #,##0.0_-;_-* &quot;-&quot;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44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1" fontId="0" fillId="0" borderId="11" xfId="44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164" fontId="0" fillId="0" borderId="11" xfId="44" applyNumberFormat="1" applyFont="1" applyBorder="1" applyAlignment="1">
      <alignment/>
    </xf>
    <xf numFmtId="41" fontId="4" fillId="0" borderId="11" xfId="44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4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6" fillId="0" borderId="15" xfId="0" applyFont="1" applyBorder="1" applyAlignment="1">
      <alignment/>
    </xf>
    <xf numFmtId="165" fontId="4" fillId="0" borderId="11" xfId="44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41" fontId="0" fillId="0" borderId="17" xfId="44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4" max="4" width="20.140625" style="0" customWidth="1"/>
    <col min="5" max="7" width="11.421875" style="0" customWidth="1"/>
  </cols>
  <sheetData>
    <row r="1" ht="18">
      <c r="A1" s="23" t="s">
        <v>50</v>
      </c>
    </row>
    <row r="3" ht="17.25">
      <c r="A3" s="1" t="s">
        <v>49</v>
      </c>
    </row>
    <row r="4" ht="17.25">
      <c r="A4" s="1"/>
    </row>
    <row r="5" ht="17.25">
      <c r="A5" s="1"/>
    </row>
    <row r="6" ht="17.25">
      <c r="A6" s="1"/>
    </row>
    <row r="7" ht="15">
      <c r="A7" s="2" t="s">
        <v>0</v>
      </c>
    </row>
    <row r="8" ht="15">
      <c r="A8" s="2"/>
    </row>
    <row r="9" spans="1:7" ht="15">
      <c r="A9" s="12"/>
      <c r="B9" s="25"/>
      <c r="C9" s="25"/>
      <c r="D9" s="25"/>
      <c r="E9" s="38" t="s">
        <v>51</v>
      </c>
      <c r="F9" s="38" t="s">
        <v>52</v>
      </c>
      <c r="G9" s="38" t="s">
        <v>53</v>
      </c>
    </row>
    <row r="10" spans="1:7" ht="14.25">
      <c r="A10" s="18"/>
      <c r="B10" s="21" t="s">
        <v>48</v>
      </c>
      <c r="C10" s="5"/>
      <c r="D10" s="13"/>
      <c r="E10" s="29">
        <v>1</v>
      </c>
      <c r="F10" s="29">
        <v>1.2</v>
      </c>
      <c r="G10" s="29">
        <v>1.4</v>
      </c>
    </row>
    <row r="11" spans="1:7" ht="14.25">
      <c r="A11" s="18"/>
      <c r="B11" s="21"/>
      <c r="C11" s="5"/>
      <c r="D11" s="13"/>
      <c r="E11" s="14"/>
      <c r="F11" s="14"/>
      <c r="G11" s="14"/>
    </row>
    <row r="12" spans="1:7" ht="15">
      <c r="A12" s="27" t="s">
        <v>24</v>
      </c>
      <c r="B12" s="5"/>
      <c r="C12" s="5"/>
      <c r="D12" s="13"/>
      <c r="E12" s="8"/>
      <c r="F12" s="8"/>
      <c r="G12" s="8"/>
    </row>
    <row r="13" spans="1:8" ht="14.25">
      <c r="A13" s="18"/>
      <c r="B13" s="5" t="s">
        <v>25</v>
      </c>
      <c r="C13" s="5"/>
      <c r="D13" s="13"/>
      <c r="E13" s="6">
        <v>250000</v>
      </c>
      <c r="F13" s="6">
        <f>E13*F10</f>
        <v>300000</v>
      </c>
      <c r="G13" s="6">
        <f>E13*G10</f>
        <v>350000</v>
      </c>
      <c r="H13" s="3"/>
    </row>
    <row r="14" spans="1:8" ht="14.25">
      <c r="A14" s="18"/>
      <c r="B14" s="5"/>
      <c r="C14" s="5"/>
      <c r="D14" s="13"/>
      <c r="E14" s="6"/>
      <c r="F14" s="15"/>
      <c r="G14" s="15"/>
      <c r="H14" s="3"/>
    </row>
    <row r="15" spans="1:8" ht="14.25">
      <c r="A15" s="18"/>
      <c r="B15" s="5"/>
      <c r="C15" s="5"/>
      <c r="D15" s="13"/>
      <c r="E15" s="6"/>
      <c r="F15" s="6"/>
      <c r="G15" s="6"/>
      <c r="H15" s="3"/>
    </row>
    <row r="16" spans="1:8" ht="14.25">
      <c r="A16" s="18"/>
      <c r="B16" s="21" t="s">
        <v>35</v>
      </c>
      <c r="C16" s="21"/>
      <c r="D16" s="22"/>
      <c r="E16" s="28">
        <v>1</v>
      </c>
      <c r="F16" s="28">
        <v>1.1</v>
      </c>
      <c r="G16" s="28">
        <v>1.2</v>
      </c>
      <c r="H16" s="3"/>
    </row>
    <row r="17" spans="1:8" ht="14.25">
      <c r="A17" s="18"/>
      <c r="B17" s="21"/>
      <c r="C17" s="21"/>
      <c r="D17" s="22"/>
      <c r="E17" s="16"/>
      <c r="F17" s="16"/>
      <c r="G17" s="16"/>
      <c r="H17" s="3"/>
    </row>
    <row r="18" spans="1:8" ht="15">
      <c r="A18" s="27" t="s">
        <v>26</v>
      </c>
      <c r="B18" s="5"/>
      <c r="C18" s="5"/>
      <c r="D18" s="13"/>
      <c r="E18" s="6"/>
      <c r="F18" s="6"/>
      <c r="G18" s="6"/>
      <c r="H18" s="3"/>
    </row>
    <row r="19" spans="1:8" ht="14.25">
      <c r="A19" s="18"/>
      <c r="B19" s="5" t="s">
        <v>27</v>
      </c>
      <c r="C19" s="5"/>
      <c r="D19" s="13"/>
      <c r="E19" s="6">
        <f>E13*0.22</f>
        <v>55000</v>
      </c>
      <c r="F19" s="6">
        <f>F13*0.22</f>
        <v>66000</v>
      </c>
      <c r="G19" s="6">
        <f>G13*0.22</f>
        <v>77000</v>
      </c>
      <c r="H19" s="3"/>
    </row>
    <row r="20" spans="1:8" ht="14.25">
      <c r="A20" s="18"/>
      <c r="B20" s="5" t="s">
        <v>1</v>
      </c>
      <c r="C20" s="5"/>
      <c r="D20" s="13"/>
      <c r="E20" s="6">
        <f>E13*0.45</f>
        <v>112500</v>
      </c>
      <c r="F20" s="6">
        <f>E20*F16</f>
        <v>123750.00000000001</v>
      </c>
      <c r="G20" s="6">
        <f>E20*G16</f>
        <v>135000</v>
      </c>
      <c r="H20" s="3"/>
    </row>
    <row r="21" spans="1:8" ht="14.25">
      <c r="A21" s="18"/>
      <c r="B21" s="5" t="s">
        <v>28</v>
      </c>
      <c r="C21" s="5"/>
      <c r="D21" s="13"/>
      <c r="E21" s="6">
        <v>8000</v>
      </c>
      <c r="F21" s="6">
        <f>E21*F16</f>
        <v>8800</v>
      </c>
      <c r="G21" s="6">
        <f>E21*G16</f>
        <v>9600</v>
      </c>
      <c r="H21" s="3"/>
    </row>
    <row r="22" spans="1:8" ht="14.25">
      <c r="A22" s="18"/>
      <c r="B22" s="5" t="s">
        <v>30</v>
      </c>
      <c r="C22" s="5"/>
      <c r="D22" s="13"/>
      <c r="E22" s="6">
        <v>9000</v>
      </c>
      <c r="F22" s="6">
        <f>E22*F16</f>
        <v>9900</v>
      </c>
      <c r="G22" s="6">
        <f>E22*G16</f>
        <v>10800</v>
      </c>
      <c r="H22" s="3"/>
    </row>
    <row r="23" spans="1:8" ht="14.25">
      <c r="A23" s="18"/>
      <c r="B23" s="5" t="s">
        <v>29</v>
      </c>
      <c r="C23" s="5"/>
      <c r="D23" s="13"/>
      <c r="E23" s="6">
        <v>8500</v>
      </c>
      <c r="F23" s="6">
        <f>E23*F16</f>
        <v>9350</v>
      </c>
      <c r="G23" s="6">
        <f>E23*G16</f>
        <v>10200</v>
      </c>
      <c r="H23" s="3"/>
    </row>
    <row r="24" spans="1:8" ht="14.25">
      <c r="A24" s="18"/>
      <c r="B24" s="5" t="s">
        <v>2</v>
      </c>
      <c r="C24" s="5"/>
      <c r="D24" s="13"/>
      <c r="E24" s="6">
        <v>3000</v>
      </c>
      <c r="F24" s="6">
        <f>E24*F16</f>
        <v>3300.0000000000005</v>
      </c>
      <c r="G24" s="6">
        <f>E24*G16</f>
        <v>3600</v>
      </c>
      <c r="H24" s="3"/>
    </row>
    <row r="25" spans="1:8" ht="14.25">
      <c r="A25" s="18"/>
      <c r="B25" s="5" t="s">
        <v>3</v>
      </c>
      <c r="C25" s="5"/>
      <c r="D25" s="13"/>
      <c r="E25" s="6">
        <f>E90</f>
        <v>15000</v>
      </c>
      <c r="F25" s="6">
        <f>F90</f>
        <v>17000</v>
      </c>
      <c r="G25" s="6">
        <f>G90</f>
        <v>18500</v>
      </c>
      <c r="H25" s="3"/>
    </row>
    <row r="26" spans="1:8" ht="14.25">
      <c r="A26" s="18"/>
      <c r="B26" s="5" t="s">
        <v>31</v>
      </c>
      <c r="C26" s="5"/>
      <c r="D26" s="13"/>
      <c r="E26" s="6">
        <v>18000</v>
      </c>
      <c r="F26" s="6">
        <v>30000</v>
      </c>
      <c r="G26" s="6">
        <f>F26*1.02</f>
        <v>30600</v>
      </c>
      <c r="H26" s="3"/>
    </row>
    <row r="27" spans="1:8" ht="14.25">
      <c r="A27" s="18"/>
      <c r="B27" s="5" t="s">
        <v>34</v>
      </c>
      <c r="C27" s="5"/>
      <c r="D27" s="13"/>
      <c r="E27" s="6">
        <v>3000</v>
      </c>
      <c r="F27" s="6">
        <f>E27*F16</f>
        <v>3300.0000000000005</v>
      </c>
      <c r="G27" s="6">
        <f>E27*G16</f>
        <v>3600</v>
      </c>
      <c r="H27" s="3"/>
    </row>
    <row r="28" spans="1:8" ht="14.25">
      <c r="A28" s="18"/>
      <c r="B28" s="5" t="s">
        <v>32</v>
      </c>
      <c r="C28" s="5"/>
      <c r="D28" s="13"/>
      <c r="E28" s="6">
        <v>3500</v>
      </c>
      <c r="F28" s="6">
        <f>E28*F16</f>
        <v>3850.0000000000005</v>
      </c>
      <c r="G28" s="6">
        <f>E28*G16</f>
        <v>4200</v>
      </c>
      <c r="H28" s="3"/>
    </row>
    <row r="29" spans="1:8" ht="14.25">
      <c r="A29" s="18"/>
      <c r="B29" s="5" t="s">
        <v>33</v>
      </c>
      <c r="C29" s="5"/>
      <c r="D29" s="13"/>
      <c r="E29" s="6">
        <v>2500</v>
      </c>
      <c r="F29" s="6">
        <f>E29*F16</f>
        <v>2750</v>
      </c>
      <c r="G29" s="6">
        <f>E29*G16</f>
        <v>3000</v>
      </c>
      <c r="H29" s="3"/>
    </row>
    <row r="30" spans="1:8" ht="14.25">
      <c r="A30" s="18"/>
      <c r="B30" s="5"/>
      <c r="C30" s="5"/>
      <c r="D30" s="13"/>
      <c r="E30" s="6"/>
      <c r="F30" s="6"/>
      <c r="G30" s="6"/>
      <c r="H30" s="3"/>
    </row>
    <row r="31" spans="1:8" ht="14.25">
      <c r="A31" s="18"/>
      <c r="B31" s="5" t="s">
        <v>4</v>
      </c>
      <c r="C31" s="5"/>
      <c r="D31" s="13"/>
      <c r="E31" s="6">
        <f>SUM(E19:E30)</f>
        <v>238000</v>
      </c>
      <c r="F31" s="6">
        <f>SUM(F19:F30)</f>
        <v>278000</v>
      </c>
      <c r="G31" s="6">
        <f>SUM(G19:G30)</f>
        <v>306100</v>
      </c>
      <c r="H31" s="3"/>
    </row>
    <row r="32" spans="1:8" ht="14.25">
      <c r="A32" s="18"/>
      <c r="B32" s="5"/>
      <c r="C32" s="5"/>
      <c r="D32" s="13"/>
      <c r="E32" s="6"/>
      <c r="F32" s="6"/>
      <c r="G32" s="6"/>
      <c r="H32" s="3"/>
    </row>
    <row r="33" spans="1:8" ht="14.25">
      <c r="A33" s="18" t="s">
        <v>5</v>
      </c>
      <c r="B33" s="5"/>
      <c r="C33" s="5"/>
      <c r="D33" s="13"/>
      <c r="E33" s="6">
        <f>E13-E31</f>
        <v>12000</v>
      </c>
      <c r="F33" s="6">
        <f>F13-F31</f>
        <v>22000</v>
      </c>
      <c r="G33" s="6">
        <f>G13-G31</f>
        <v>43900</v>
      </c>
      <c r="H33" s="3"/>
    </row>
    <row r="34" spans="1:8" ht="14.25">
      <c r="A34" s="18"/>
      <c r="B34" s="5"/>
      <c r="C34" s="5"/>
      <c r="D34" s="13"/>
      <c r="E34" s="6"/>
      <c r="F34" s="6"/>
      <c r="G34" s="6"/>
      <c r="H34" s="3"/>
    </row>
    <row r="35" spans="1:8" ht="14.25">
      <c r="A35" s="18" t="s">
        <v>6</v>
      </c>
      <c r="B35" s="5"/>
      <c r="C35" s="5"/>
      <c r="D35" s="13"/>
      <c r="E35" s="6">
        <f>0.06*(E71+E72)</f>
        <v>7440</v>
      </c>
      <c r="F35" s="6">
        <f>0.06*(F71+F72)</f>
        <v>6150</v>
      </c>
      <c r="G35" s="6">
        <f>0.06*(G71+G72)</f>
        <v>4776</v>
      </c>
      <c r="H35" s="3"/>
    </row>
    <row r="36" spans="1:8" ht="14.25">
      <c r="A36" s="18" t="s">
        <v>7</v>
      </c>
      <c r="B36" s="5"/>
      <c r="C36" s="5"/>
      <c r="D36" s="13"/>
      <c r="E36" s="6">
        <f>(0.275*(E33-E35))+(0.03*(E33+E20))</f>
        <v>4989</v>
      </c>
      <c r="F36" s="6">
        <f>(0.275*(F33-F35))+(0.03*(F33+F20))</f>
        <v>8731.25</v>
      </c>
      <c r="G36" s="6">
        <f>(0.275*(G33-G35))+(0.03*(G33+G20))</f>
        <v>16126.1</v>
      </c>
      <c r="H36" s="3"/>
    </row>
    <row r="37" spans="1:8" ht="14.25">
      <c r="A37" s="18"/>
      <c r="B37" s="5"/>
      <c r="C37" s="5"/>
      <c r="D37" s="13"/>
      <c r="E37" s="6"/>
      <c r="F37" s="6"/>
      <c r="G37" s="6"/>
      <c r="H37" s="3"/>
    </row>
    <row r="38" spans="1:8" ht="14.25">
      <c r="A38" s="18" t="s">
        <v>47</v>
      </c>
      <c r="B38" s="5"/>
      <c r="C38" s="5"/>
      <c r="D38" s="13"/>
      <c r="E38" s="6">
        <f>E33-(E35+E36)</f>
        <v>-429</v>
      </c>
      <c r="F38" s="6">
        <f>F33-(F35+F36)</f>
        <v>7118.75</v>
      </c>
      <c r="G38" s="6">
        <f>G33-(G35+G36)</f>
        <v>22997.9</v>
      </c>
      <c r="H38" s="3"/>
    </row>
    <row r="51" ht="18">
      <c r="A51" s="23" t="s">
        <v>50</v>
      </c>
    </row>
    <row r="52" ht="18">
      <c r="A52" s="23"/>
    </row>
    <row r="53" ht="18">
      <c r="A53" s="23"/>
    </row>
    <row r="55" ht="15">
      <c r="A55" s="2" t="s">
        <v>8</v>
      </c>
    </row>
    <row r="57" spans="1:11" ht="14.25">
      <c r="A57" s="17"/>
      <c r="B57" s="5"/>
      <c r="C57" s="5"/>
      <c r="D57" s="5"/>
      <c r="E57" s="38" t="s">
        <v>54</v>
      </c>
      <c r="F57" s="38" t="s">
        <v>52</v>
      </c>
      <c r="G57" s="38" t="s">
        <v>53</v>
      </c>
      <c r="H57" s="4"/>
      <c r="I57" s="4"/>
      <c r="J57" s="4"/>
      <c r="K57" s="4"/>
    </row>
    <row r="58" spans="1:11" ht="15">
      <c r="A58" s="24" t="s">
        <v>9</v>
      </c>
      <c r="B58" s="5"/>
      <c r="C58" s="5"/>
      <c r="D58" s="5"/>
      <c r="E58" s="26"/>
      <c r="F58" s="26"/>
      <c r="G58" s="26"/>
      <c r="H58" s="4"/>
      <c r="I58" s="4"/>
      <c r="J58" s="4"/>
      <c r="K58" s="4"/>
    </row>
    <row r="59" spans="1:11" ht="14.25">
      <c r="A59" s="18" t="s">
        <v>37</v>
      </c>
      <c r="B59" s="5"/>
      <c r="C59" s="5"/>
      <c r="D59" s="13"/>
      <c r="E59" s="6">
        <v>61000</v>
      </c>
      <c r="F59" s="6">
        <v>65000</v>
      </c>
      <c r="G59" s="6">
        <v>70000</v>
      </c>
      <c r="H59" s="4"/>
      <c r="I59" s="4"/>
      <c r="J59" s="4"/>
      <c r="K59" s="4"/>
    </row>
    <row r="60" spans="1:11" ht="14.25">
      <c r="A60" s="11" t="s">
        <v>38</v>
      </c>
      <c r="B60" s="7"/>
      <c r="C60" s="7"/>
      <c r="D60" s="19"/>
      <c r="E60" s="6">
        <v>23000</v>
      </c>
      <c r="F60" s="6">
        <v>12000</v>
      </c>
      <c r="G60" s="6">
        <v>11000</v>
      </c>
      <c r="H60" s="4"/>
      <c r="I60" s="4"/>
      <c r="J60" s="4"/>
      <c r="K60" s="4"/>
    </row>
    <row r="61" spans="1:11" ht="14.25">
      <c r="A61" s="11" t="s">
        <v>10</v>
      </c>
      <c r="B61" s="7"/>
      <c r="C61" s="7"/>
      <c r="D61" s="19"/>
      <c r="E61" s="6">
        <v>30000</v>
      </c>
      <c r="F61" s="6">
        <f>E61*F16</f>
        <v>33000</v>
      </c>
      <c r="G61" s="6">
        <f>E61*G16</f>
        <v>36000</v>
      </c>
      <c r="H61" s="4"/>
      <c r="I61" s="4"/>
      <c r="J61" s="4"/>
      <c r="K61" s="4"/>
    </row>
    <row r="62" spans="1:11" ht="14.25">
      <c r="A62" s="11" t="s">
        <v>36</v>
      </c>
      <c r="B62" s="7"/>
      <c r="C62" s="7"/>
      <c r="D62" s="19"/>
      <c r="E62" s="6">
        <v>25000</v>
      </c>
      <c r="F62" s="6">
        <f>E62*F16</f>
        <v>27500.000000000004</v>
      </c>
      <c r="G62" s="6">
        <f>E62*G16</f>
        <v>30000</v>
      </c>
      <c r="H62" s="4"/>
      <c r="I62" s="4"/>
      <c r="J62" s="4"/>
      <c r="K62" s="4"/>
    </row>
    <row r="63" spans="1:11" ht="14.25">
      <c r="A63" s="11" t="s">
        <v>11</v>
      </c>
      <c r="B63" s="7"/>
      <c r="C63" s="7"/>
      <c r="D63" s="19"/>
      <c r="E63" s="6"/>
      <c r="F63" s="6"/>
      <c r="G63" s="6"/>
      <c r="H63" s="4"/>
      <c r="I63" s="4"/>
      <c r="J63" s="4"/>
      <c r="K63" s="4"/>
    </row>
    <row r="64" spans="1:11" ht="14.25">
      <c r="A64" s="11" t="s">
        <v>12</v>
      </c>
      <c r="B64" s="7"/>
      <c r="C64" s="7"/>
      <c r="D64" s="19"/>
      <c r="E64" s="6">
        <v>150000</v>
      </c>
      <c r="F64" s="6">
        <f>SUM(F87:F89)</f>
        <v>170000</v>
      </c>
      <c r="G64" s="6">
        <f>SUM(G87:G89)</f>
        <v>185000</v>
      </c>
      <c r="H64" s="4"/>
      <c r="I64" s="4"/>
      <c r="J64" s="4"/>
      <c r="K64" s="4"/>
    </row>
    <row r="65" spans="1:11" ht="14.25">
      <c r="A65" s="11" t="s">
        <v>13</v>
      </c>
      <c r="B65" s="7"/>
      <c r="C65" s="7"/>
      <c r="D65" s="19"/>
      <c r="E65" s="6">
        <v>2000</v>
      </c>
      <c r="F65" s="6">
        <v>3000</v>
      </c>
      <c r="G65" s="6">
        <v>4000</v>
      </c>
      <c r="H65" s="4"/>
      <c r="I65" s="4"/>
      <c r="J65" s="4"/>
      <c r="K65" s="4"/>
    </row>
    <row r="66" spans="1:11" ht="14.25">
      <c r="A66" s="11"/>
      <c r="B66" s="7"/>
      <c r="C66" s="7"/>
      <c r="D66" s="19"/>
      <c r="E66" s="6"/>
      <c r="F66" s="6"/>
      <c r="G66" s="6"/>
      <c r="H66" s="4"/>
      <c r="I66" s="4"/>
      <c r="J66" s="4"/>
      <c r="K66" s="4"/>
    </row>
    <row r="67" spans="1:11" ht="14.25">
      <c r="A67" s="20" t="s">
        <v>14</v>
      </c>
      <c r="B67" s="7"/>
      <c r="C67" s="7"/>
      <c r="D67" s="19"/>
      <c r="E67" s="6">
        <f>SUM(E59:E66)</f>
        <v>291000</v>
      </c>
      <c r="F67" s="6">
        <f>SUM(F59:F66)</f>
        <v>310500</v>
      </c>
      <c r="G67" s="6">
        <f>SUM(G59:G66)</f>
        <v>336000</v>
      </c>
      <c r="H67" s="4"/>
      <c r="I67" s="4"/>
      <c r="J67" s="4"/>
      <c r="K67" s="4"/>
    </row>
    <row r="68" spans="1:11" ht="14.25">
      <c r="A68" s="20"/>
      <c r="B68" s="7"/>
      <c r="C68" s="7"/>
      <c r="D68" s="19"/>
      <c r="E68" s="6"/>
      <c r="F68" s="6"/>
      <c r="G68" s="6"/>
      <c r="H68" s="4"/>
      <c r="I68" s="4"/>
      <c r="J68" s="4"/>
      <c r="K68" s="4"/>
    </row>
    <row r="69" spans="1:11" ht="15">
      <c r="A69" s="24" t="s">
        <v>18</v>
      </c>
      <c r="B69" s="5"/>
      <c r="C69" s="5"/>
      <c r="D69" s="13"/>
      <c r="E69" s="8"/>
      <c r="F69" s="8"/>
      <c r="G69" s="8"/>
      <c r="H69" s="4"/>
      <c r="I69" s="4"/>
      <c r="J69" s="4"/>
      <c r="K69" s="4"/>
    </row>
    <row r="70" spans="1:11" ht="14.25">
      <c r="A70" s="18" t="s">
        <v>19</v>
      </c>
      <c r="B70" s="5"/>
      <c r="C70" s="5"/>
      <c r="D70" s="13"/>
      <c r="E70" s="6">
        <v>33000</v>
      </c>
      <c r="F70" s="6">
        <v>43000</v>
      </c>
      <c r="G70" s="6">
        <v>49000</v>
      </c>
      <c r="H70" s="4"/>
      <c r="I70" s="4"/>
      <c r="J70" s="4"/>
      <c r="K70" s="4"/>
    </row>
    <row r="71" spans="1:11" ht="14.25">
      <c r="A71" s="11" t="s">
        <v>20</v>
      </c>
      <c r="B71" s="7"/>
      <c r="C71" s="7"/>
      <c r="D71" s="19"/>
      <c r="E71" s="6">
        <v>40000</v>
      </c>
      <c r="F71" s="6">
        <v>38000</v>
      </c>
      <c r="G71" s="6">
        <v>35000</v>
      </c>
      <c r="H71" s="4"/>
      <c r="I71" s="4"/>
      <c r="J71" s="4"/>
      <c r="K71" s="4"/>
    </row>
    <row r="72" spans="1:11" ht="14.25">
      <c r="A72" s="11" t="s">
        <v>39</v>
      </c>
      <c r="B72" s="7"/>
      <c r="C72" s="7"/>
      <c r="D72" s="19"/>
      <c r="E72" s="6">
        <v>84000</v>
      </c>
      <c r="F72" s="6">
        <v>64500</v>
      </c>
      <c r="G72" s="6">
        <v>44600</v>
      </c>
      <c r="H72" s="4"/>
      <c r="I72" s="4"/>
      <c r="J72" s="4"/>
      <c r="K72" s="4"/>
    </row>
    <row r="73" spans="1:11" ht="14.25">
      <c r="A73" s="11" t="s">
        <v>40</v>
      </c>
      <c r="B73" s="7"/>
      <c r="C73" s="7"/>
      <c r="D73" s="19"/>
      <c r="E73" s="6">
        <v>40000</v>
      </c>
      <c r="F73" s="6">
        <v>35000</v>
      </c>
      <c r="G73" s="6">
        <v>30000</v>
      </c>
      <c r="H73" s="4"/>
      <c r="I73" s="4"/>
      <c r="J73" s="4"/>
      <c r="K73" s="4"/>
    </row>
    <row r="74" spans="1:11" ht="14.25">
      <c r="A74" s="11" t="s">
        <v>21</v>
      </c>
      <c r="B74" s="7"/>
      <c r="C74" s="7"/>
      <c r="D74" s="19"/>
      <c r="E74" s="6">
        <v>7500</v>
      </c>
      <c r="F74" s="6">
        <v>13000</v>
      </c>
      <c r="G74" s="6">
        <v>19000</v>
      </c>
      <c r="H74" s="4"/>
      <c r="I74" s="4"/>
      <c r="J74" s="4"/>
      <c r="K74" s="31"/>
    </row>
    <row r="75" spans="1:11" ht="14.25">
      <c r="A75" s="11" t="s">
        <v>41</v>
      </c>
      <c r="B75" s="7"/>
      <c r="C75" s="7"/>
      <c r="D75" s="19"/>
      <c r="E75" s="6">
        <v>9000</v>
      </c>
      <c r="F75" s="6">
        <v>11117</v>
      </c>
      <c r="G75" s="6">
        <v>11723</v>
      </c>
      <c r="H75" s="4"/>
      <c r="I75" s="4"/>
      <c r="J75" s="4"/>
      <c r="K75" s="4"/>
    </row>
    <row r="76" spans="1:11" ht="14.25">
      <c r="A76" s="11" t="s">
        <v>43</v>
      </c>
      <c r="B76" s="7"/>
      <c r="C76" s="7"/>
      <c r="D76" s="19"/>
      <c r="E76" s="6">
        <v>22000</v>
      </c>
      <c r="F76" s="6">
        <f>E76+F90</f>
        <v>39000</v>
      </c>
      <c r="G76" s="6">
        <f>F76+G90</f>
        <v>57500</v>
      </c>
      <c r="H76" s="4"/>
      <c r="I76" s="4"/>
      <c r="J76" s="4"/>
      <c r="K76" s="4"/>
    </row>
    <row r="77" spans="1:11" ht="14.25">
      <c r="A77" s="11" t="s">
        <v>42</v>
      </c>
      <c r="B77" s="7"/>
      <c r="C77" s="7"/>
      <c r="D77" s="19"/>
      <c r="E77" s="6">
        <v>50000</v>
      </c>
      <c r="F77" s="6">
        <v>50000</v>
      </c>
      <c r="G77" s="6">
        <v>50000</v>
      </c>
      <c r="H77" s="4"/>
      <c r="I77" s="4"/>
      <c r="J77" s="4"/>
      <c r="K77" s="4"/>
    </row>
    <row r="78" spans="1:11" ht="14.25">
      <c r="A78" s="11" t="s">
        <v>22</v>
      </c>
      <c r="B78" s="7"/>
      <c r="C78" s="7"/>
      <c r="D78" s="19"/>
      <c r="E78" s="6">
        <f>E67-SUM(E70:E77)</f>
        <v>5500</v>
      </c>
      <c r="F78" s="6">
        <f>F67-SUM(F70:F77)</f>
        <v>16883</v>
      </c>
      <c r="G78" s="6">
        <f>G67-SUM(G70:G77)</f>
        <v>39177</v>
      </c>
      <c r="H78" s="4"/>
      <c r="I78" s="4"/>
      <c r="J78" s="4"/>
      <c r="K78" s="4"/>
    </row>
    <row r="79" spans="1:11" ht="14.25">
      <c r="A79" s="11"/>
      <c r="B79" s="7"/>
      <c r="C79" s="7"/>
      <c r="D79" s="19"/>
      <c r="E79" s="6"/>
      <c r="F79" s="6"/>
      <c r="G79" s="6"/>
      <c r="H79" s="4"/>
      <c r="I79" s="4"/>
      <c r="J79" s="4"/>
      <c r="K79" s="4"/>
    </row>
    <row r="80" spans="1:11" ht="14.25">
      <c r="A80" s="20" t="s">
        <v>23</v>
      </c>
      <c r="B80" s="7"/>
      <c r="C80" s="7"/>
      <c r="D80" s="19"/>
      <c r="E80" s="6">
        <f>SUM(E70:E79)</f>
        <v>291000</v>
      </c>
      <c r="F80" s="6">
        <f>SUM(F70:F79)</f>
        <v>310500</v>
      </c>
      <c r="G80" s="6">
        <f>SUM(G70:G79)</f>
        <v>336000</v>
      </c>
      <c r="H80" s="4"/>
      <c r="I80" s="4"/>
      <c r="J80" s="4"/>
      <c r="K80" s="4"/>
    </row>
    <row r="83" spans="1:11" ht="15">
      <c r="A83" s="32" t="s">
        <v>44</v>
      </c>
      <c r="B83" s="10"/>
      <c r="C83" s="10"/>
      <c r="D83" s="10"/>
      <c r="E83" s="10"/>
      <c r="F83" s="10"/>
      <c r="G83" s="33"/>
      <c r="H83" s="4"/>
      <c r="I83" s="4"/>
      <c r="J83" s="4"/>
      <c r="K83" s="4"/>
    </row>
    <row r="84" spans="1:11" ht="14.25">
      <c r="A84" s="20"/>
      <c r="B84" s="7"/>
      <c r="C84" s="7"/>
      <c r="D84" s="7"/>
      <c r="E84" s="7"/>
      <c r="F84" s="7"/>
      <c r="G84" s="34"/>
      <c r="H84" s="4"/>
      <c r="I84" s="4"/>
      <c r="J84" s="4"/>
      <c r="K84" s="4"/>
    </row>
    <row r="85" spans="1:11" ht="14.25">
      <c r="A85" s="35" t="s">
        <v>3</v>
      </c>
      <c r="B85" s="4"/>
      <c r="C85" s="4"/>
      <c r="D85" s="4"/>
      <c r="E85" s="8"/>
      <c r="F85" s="8"/>
      <c r="G85" s="8"/>
      <c r="H85" s="4"/>
      <c r="I85" s="4"/>
      <c r="J85" s="4"/>
      <c r="K85" s="4"/>
    </row>
    <row r="86" spans="1:11" ht="14.25">
      <c r="A86" s="36" t="s">
        <v>15</v>
      </c>
      <c r="B86" s="9"/>
      <c r="C86" s="10"/>
      <c r="D86" s="10"/>
      <c r="E86" s="30"/>
      <c r="F86" s="30"/>
      <c r="G86" s="30"/>
      <c r="H86" s="4"/>
      <c r="I86" s="4"/>
      <c r="J86" s="4"/>
      <c r="K86" s="4"/>
    </row>
    <row r="87" spans="1:11" ht="14.25">
      <c r="A87" s="36" t="s">
        <v>16</v>
      </c>
      <c r="B87" s="9"/>
      <c r="C87" s="10"/>
      <c r="D87" s="10"/>
      <c r="E87" s="30">
        <v>150000</v>
      </c>
      <c r="F87" s="30">
        <v>150000</v>
      </c>
      <c r="G87" s="30">
        <v>150000</v>
      </c>
      <c r="H87" s="4"/>
      <c r="I87" s="4"/>
      <c r="J87" s="4"/>
      <c r="K87" s="4"/>
    </row>
    <row r="88" spans="1:11" ht="14.25">
      <c r="A88" s="37" t="s">
        <v>45</v>
      </c>
      <c r="B88" s="5"/>
      <c r="C88" s="5"/>
      <c r="D88" s="5"/>
      <c r="E88" s="30"/>
      <c r="F88" s="30">
        <v>20000</v>
      </c>
      <c r="G88" s="30">
        <v>20000</v>
      </c>
      <c r="H88" s="4"/>
      <c r="I88" s="4"/>
      <c r="J88" s="4"/>
      <c r="K88" s="4"/>
    </row>
    <row r="89" spans="1:11" ht="14.25">
      <c r="A89" s="37" t="s">
        <v>46</v>
      </c>
      <c r="B89" s="5"/>
      <c r="C89" s="5"/>
      <c r="D89" s="5"/>
      <c r="E89" s="30"/>
      <c r="F89" s="30"/>
      <c r="G89" s="30">
        <v>15000</v>
      </c>
      <c r="H89" s="4"/>
      <c r="I89" s="4"/>
      <c r="J89" s="4"/>
      <c r="K89" s="4"/>
    </row>
    <row r="90" spans="1:11" ht="14.25">
      <c r="A90" s="20" t="s">
        <v>17</v>
      </c>
      <c r="B90" s="7"/>
      <c r="C90" s="7"/>
      <c r="D90" s="7"/>
      <c r="E90" s="30">
        <f>E87*0.1</f>
        <v>15000</v>
      </c>
      <c r="F90" s="30">
        <f>(F87+F88)*0.1</f>
        <v>17000</v>
      </c>
      <c r="G90" s="30">
        <f>(G87+G88+G89)*0.1</f>
        <v>18500</v>
      </c>
      <c r="H90" s="4"/>
      <c r="I90" s="4"/>
      <c r="J90" s="4"/>
      <c r="K9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2009-11-03T08:52:35Z</cp:lastPrinted>
  <dcterms:created xsi:type="dcterms:W3CDTF">2009-11-02T10:42:42Z</dcterms:created>
  <dcterms:modified xsi:type="dcterms:W3CDTF">2014-02-05T15:58:37Z</dcterms:modified>
  <cp:category/>
  <cp:version/>
  <cp:contentType/>
  <cp:contentStatus/>
</cp:coreProperties>
</file>